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JohnWalton/Documents/Administrative/bg/Future Ideas/Simulations for papers/Tilt Further Papers/Submitted/"/>
    </mc:Choice>
  </mc:AlternateContent>
  <bookViews>
    <workbookView xWindow="0" yWindow="460" windowWidth="28800" windowHeight="17460" tabRatio="500" activeTab="1"/>
  </bookViews>
  <sheets>
    <sheet name="Constant Base Rate" sheetId="3" r:id="rId1"/>
    <sheet name="Mortgage" sheetId="4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4" l="1"/>
  <c r="G2" i="4"/>
  <c r="D6" i="4"/>
  <c r="F6" i="4"/>
  <c r="G6" i="4"/>
  <c r="D7" i="4"/>
  <c r="F7" i="4"/>
  <c r="G7" i="4"/>
  <c r="D8" i="4"/>
  <c r="F8" i="4"/>
  <c r="G8" i="4"/>
  <c r="D9" i="4"/>
  <c r="F9" i="4"/>
  <c r="G9" i="4"/>
  <c r="D10" i="4"/>
  <c r="F10" i="4"/>
  <c r="G10" i="4"/>
  <c r="D11" i="4"/>
  <c r="F11" i="4"/>
  <c r="G11" i="4"/>
  <c r="D12" i="4"/>
  <c r="F12" i="4"/>
  <c r="G12" i="4"/>
  <c r="D13" i="4"/>
  <c r="F13" i="4"/>
  <c r="G13" i="4"/>
  <c r="D14" i="4"/>
  <c r="F14" i="4"/>
  <c r="G14" i="4"/>
  <c r="D15" i="4"/>
  <c r="F15" i="4"/>
  <c r="G15" i="4"/>
  <c r="D16" i="4"/>
  <c r="F16" i="4"/>
  <c r="G16" i="4"/>
  <c r="D17" i="4"/>
  <c r="F17" i="4"/>
  <c r="G17" i="4"/>
  <c r="D18" i="4"/>
  <c r="F18" i="4"/>
  <c r="G18" i="4"/>
  <c r="D19" i="4"/>
  <c r="F19" i="4"/>
  <c r="G19" i="4"/>
  <c r="D20" i="4"/>
  <c r="F20" i="4"/>
  <c r="G20" i="4"/>
  <c r="D21" i="4"/>
  <c r="F21" i="4"/>
  <c r="G21" i="4"/>
  <c r="D22" i="4"/>
  <c r="F22" i="4"/>
  <c r="G22" i="4"/>
  <c r="D23" i="4"/>
  <c r="F23" i="4"/>
  <c r="G23" i="4"/>
  <c r="D24" i="4"/>
  <c r="F24" i="4"/>
  <c r="G24" i="4"/>
  <c r="D25" i="4"/>
  <c r="F25" i="4"/>
  <c r="G25" i="4"/>
  <c r="D26" i="4"/>
  <c r="F26" i="4"/>
  <c r="G26" i="4"/>
  <c r="D27" i="4"/>
  <c r="F27" i="4"/>
  <c r="G27" i="4"/>
  <c r="D28" i="4"/>
  <c r="F28" i="4"/>
  <c r="G28" i="4"/>
  <c r="D29" i="4"/>
  <c r="F29" i="4"/>
  <c r="G29" i="4"/>
  <c r="D30" i="4"/>
  <c r="F30" i="4"/>
  <c r="G30" i="4"/>
  <c r="D31" i="4"/>
  <c r="F31" i="4"/>
  <c r="G31" i="4"/>
  <c r="D32" i="4"/>
  <c r="F32" i="4"/>
  <c r="G32" i="4"/>
  <c r="D33" i="4"/>
  <c r="F33" i="4"/>
  <c r="G33" i="4"/>
  <c r="D34" i="4"/>
  <c r="F34" i="4"/>
  <c r="G34" i="4"/>
  <c r="D35" i="4"/>
  <c r="F35" i="4"/>
  <c r="G35" i="4"/>
  <c r="D36" i="4"/>
  <c r="F36" i="4"/>
  <c r="G36" i="4"/>
  <c r="D37" i="4"/>
  <c r="F37" i="4"/>
  <c r="G37" i="4"/>
  <c r="D38" i="4"/>
  <c r="F38" i="4"/>
  <c r="G38" i="4"/>
  <c r="D39" i="4"/>
  <c r="F39" i="4"/>
  <c r="G39" i="4"/>
  <c r="D40" i="4"/>
  <c r="F40" i="4"/>
  <c r="G40" i="4"/>
  <c r="D4" i="4"/>
  <c r="F4" i="4"/>
  <c r="G4" i="4"/>
  <c r="D5" i="4"/>
  <c r="F5" i="4"/>
  <c r="G5" i="4"/>
  <c r="D3" i="4"/>
  <c r="F3" i="4"/>
  <c r="G3" i="4"/>
  <c r="E12" i="3"/>
  <c r="F12" i="3"/>
  <c r="E11" i="3"/>
  <c r="F11" i="3"/>
  <c r="E10" i="3"/>
  <c r="F10" i="3"/>
  <c r="F3" i="3"/>
  <c r="F4" i="3"/>
  <c r="F5" i="3"/>
  <c r="F6" i="3"/>
  <c r="F7" i="3"/>
  <c r="F8" i="3"/>
  <c r="F9" i="3"/>
  <c r="F2" i="3"/>
  <c r="E3" i="3"/>
  <c r="E4" i="3"/>
  <c r="E5" i="3"/>
  <c r="E6" i="3"/>
  <c r="E7" i="3"/>
  <c r="E8" i="3"/>
  <c r="E9" i="3"/>
  <c r="E2" i="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A4" i="3"/>
  <c r="D2" i="3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2" i="4"/>
</calcChain>
</file>

<file path=xl/comments1.xml><?xml version="1.0" encoding="utf-8"?>
<comments xmlns="http://schemas.openxmlformats.org/spreadsheetml/2006/main">
  <authors>
    <author>John Walton</author>
  </authors>
  <commentList>
    <comment ref="D1" authorId="0">
      <text>
        <r>
          <rPr>
            <b/>
            <sz val="10"/>
            <color indexed="81"/>
            <rFont val="Calibri"/>
          </rPr>
          <t>John Walton:</t>
        </r>
        <r>
          <rPr>
            <sz val="10"/>
            <color indexed="81"/>
            <rFont val="Calibri"/>
          </rPr>
          <t xml:space="preserve">
put in actual values, the ones shown were made up;  these should be real (inflation adjusted) dollars</t>
        </r>
      </text>
    </comment>
    <comment ref="C2" authorId="0">
      <text>
        <r>
          <rPr>
            <b/>
            <sz val="10"/>
            <color indexed="81"/>
            <rFont val="Calibri"/>
          </rPr>
          <t>John Walton:</t>
        </r>
        <r>
          <rPr>
            <sz val="10"/>
            <color indexed="81"/>
            <rFont val="Calibri"/>
          </rPr>
          <t xml:space="preserve">
age at retirement</t>
        </r>
      </text>
    </comment>
    <comment ref="A4" authorId="0">
      <text>
        <r>
          <rPr>
            <b/>
            <sz val="10"/>
            <color indexed="81"/>
            <rFont val="Calibri"/>
          </rPr>
          <t>John Walton:</t>
        </r>
        <r>
          <rPr>
            <sz val="10"/>
            <color indexed="81"/>
            <rFont val="Calibri"/>
          </rPr>
          <t xml:space="preserve">
put in desired tilt, -1 is constant amount each year, 0 is endowment method</t>
        </r>
      </text>
    </comment>
  </commentList>
</comments>
</file>

<file path=xl/comments2.xml><?xml version="1.0" encoding="utf-8"?>
<comments xmlns="http://schemas.openxmlformats.org/spreadsheetml/2006/main">
  <authors>
    <author>John Walton</author>
  </authors>
  <commentList>
    <comment ref="C1" authorId="0">
      <text>
        <r>
          <rPr>
            <b/>
            <sz val="10"/>
            <color indexed="81"/>
            <rFont val="Calibri"/>
          </rPr>
          <t>John Walton:</t>
        </r>
        <r>
          <rPr>
            <sz val="10"/>
            <color indexed="81"/>
            <rFont val="Calibri"/>
          </rPr>
          <t xml:space="preserve">
put in actual retirement age</t>
        </r>
      </text>
    </comment>
    <comment ref="E1" authorId="0">
      <text>
        <r>
          <rPr>
            <b/>
            <sz val="10"/>
            <color indexed="81"/>
            <rFont val="Calibri"/>
          </rPr>
          <t>John Walton:</t>
        </r>
        <r>
          <rPr>
            <sz val="10"/>
            <color indexed="81"/>
            <rFont val="Calibri"/>
          </rPr>
          <t xml:space="preserve">
Put in actual values, these should be real (inflation adjusted) dollars</t>
        </r>
      </text>
    </comment>
    <comment ref="A2" authorId="0">
      <text>
        <r>
          <rPr>
            <b/>
            <sz val="10"/>
            <color indexed="81"/>
            <rFont val="Calibri"/>
          </rPr>
          <t>John Walton:</t>
        </r>
        <r>
          <rPr>
            <sz val="10"/>
            <color indexed="81"/>
            <rFont val="Calibri"/>
          </rPr>
          <t xml:space="preserve">
put in desired interest rate</t>
        </r>
      </text>
    </comment>
    <comment ref="E3" authorId="0">
      <text>
        <r>
          <rPr>
            <b/>
            <sz val="10"/>
            <color indexed="81"/>
            <rFont val="Calibri"/>
          </rPr>
          <t>John Walton:</t>
        </r>
        <r>
          <rPr>
            <sz val="10"/>
            <color indexed="81"/>
            <rFont val="Calibri"/>
          </rPr>
          <t xml:space="preserve">
all numbers in this column were put in as an example, they should be replaced with the actual balance each year</t>
        </r>
      </text>
    </comment>
    <comment ref="A4" authorId="0">
      <text>
        <r>
          <rPr>
            <b/>
            <sz val="10"/>
            <color indexed="81"/>
            <rFont val="Calibri"/>
          </rPr>
          <t>John Walton:</t>
        </r>
        <r>
          <rPr>
            <sz val="10"/>
            <color indexed="81"/>
            <rFont val="Calibri"/>
          </rPr>
          <t xml:space="preserve">
put in desired tilt</t>
        </r>
      </text>
    </comment>
    <comment ref="A6" authorId="0">
      <text>
        <r>
          <rPr>
            <b/>
            <sz val="10"/>
            <color indexed="81"/>
            <rFont val="Calibri"/>
          </rPr>
          <t>John Walton:</t>
        </r>
        <r>
          <rPr>
            <sz val="10"/>
            <color indexed="81"/>
            <rFont val="Calibri"/>
          </rPr>
          <t xml:space="preserve">
maximum lifetime or age when deferred annuity kicks in</t>
        </r>
      </text>
    </comment>
  </commentList>
</comments>
</file>

<file path=xl/sharedStrings.xml><?xml version="1.0" encoding="utf-8"?>
<sst xmlns="http://schemas.openxmlformats.org/spreadsheetml/2006/main" count="18" uniqueCount="10">
  <si>
    <t>Base Withdrawal Rate</t>
  </si>
  <si>
    <t>Tilt</t>
  </si>
  <si>
    <t>Retirement Year</t>
  </si>
  <si>
    <t>Age</t>
  </si>
  <si>
    <t>Put in actual values each year.</t>
  </si>
  <si>
    <t>Real Capital</t>
  </si>
  <si>
    <t>Real Annual Income</t>
  </si>
  <si>
    <t>Note: annual values of real capital are "made up" to provide example</t>
  </si>
  <si>
    <t>Max Lifetime</t>
  </si>
  <si>
    <t>Real Goal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</si>
</sst>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"/>
    <numFmt numFmtId="165" formatCode="_(&quot;$&quot;* #,##0_);_(&quot;$&quot;* \(#,##0\);_(&quot;$&quot;* &quot;-&quot;??_);_(@_)"/>
    <numFmt numFmtId="166" formatCode="0.000%"/>
    <numFmt numFmtId="167" formatCode="0.0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  <font>
      <sz val="12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2" borderId="1" applyNumberFormat="0" applyAlignment="0" applyProtection="0"/>
    <xf numFmtId="9" fontId="1" fillId="0" borderId="0" applyFont="0" applyFill="0" applyBorder="0" applyAlignment="0" applyProtection="0"/>
    <xf numFmtId="0" fontId="6" fillId="3" borderId="1" applyNumberFormat="0" applyAlignment="0" applyProtection="0"/>
  </cellStyleXfs>
  <cellXfs count="16">
    <xf numFmtId="0" fontId="0" fillId="0" borderId="0" xfId="0"/>
    <xf numFmtId="8" fontId="0" fillId="0" borderId="0" xfId="0" applyNumberFormat="1"/>
    <xf numFmtId="11" fontId="0" fillId="0" borderId="0" xfId="0" applyNumberFormat="1"/>
    <xf numFmtId="164" fontId="0" fillId="0" borderId="0" xfId="0" applyNumberFormat="1"/>
    <xf numFmtId="0" fontId="0" fillId="0" borderId="0" xfId="0" applyNumberFormat="1"/>
    <xf numFmtId="165" fontId="0" fillId="0" borderId="0" xfId="1" applyNumberFormat="1" applyFont="1"/>
    <xf numFmtId="0" fontId="3" fillId="2" borderId="1" xfId="2"/>
    <xf numFmtId="0" fontId="3" fillId="2" borderId="2" xfId="2" applyBorder="1"/>
    <xf numFmtId="2" fontId="0" fillId="0" borderId="0" xfId="0" applyNumberFormat="1"/>
    <xf numFmtId="167" fontId="0" fillId="0" borderId="0" xfId="3" applyNumberFormat="1" applyFont="1"/>
    <xf numFmtId="0" fontId="3" fillId="2" borderId="1" xfId="2" applyAlignment="1">
      <alignment wrapText="1"/>
    </xf>
    <xf numFmtId="0" fontId="6" fillId="3" borderId="1" xfId="4"/>
    <xf numFmtId="166" fontId="6" fillId="3" borderId="1" xfId="4" applyNumberFormat="1"/>
    <xf numFmtId="2" fontId="6" fillId="3" borderId="1" xfId="4" applyNumberFormat="1"/>
    <xf numFmtId="165" fontId="6" fillId="3" borderId="1" xfId="4" applyNumberFormat="1"/>
    <xf numFmtId="9" fontId="6" fillId="3" borderId="1" xfId="4" applyNumberFormat="1"/>
  </cellXfs>
  <cellStyles count="5">
    <cellStyle name="Calculation" xfId="2" builtinId="22"/>
    <cellStyle name="Currency" xfId="1" builtinId="4"/>
    <cellStyle name="Input" xfId="4" builtinId="20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zoomScale="210" zoomScaleNormal="210" zoomScalePageLayoutView="210" workbookViewId="0">
      <selection activeCell="C7" sqref="C7:C12"/>
    </sheetView>
  </sheetViews>
  <sheetFormatPr baseColWidth="10" defaultRowHeight="16" x14ac:dyDescent="0.2"/>
  <cols>
    <col min="1" max="1" width="19.1640625" customWidth="1"/>
    <col min="2" max="2" width="15.1640625" customWidth="1"/>
    <col min="4" max="4" width="14" bestFit="1" customWidth="1"/>
    <col min="6" max="6" width="16.83203125" customWidth="1"/>
    <col min="7" max="7" width="25.1640625" customWidth="1"/>
  </cols>
  <sheetData>
    <row r="1" spans="1:7" ht="32" x14ac:dyDescent="0.2">
      <c r="A1" s="11" t="s">
        <v>0</v>
      </c>
      <c r="B1" s="6" t="s">
        <v>2</v>
      </c>
      <c r="C1" s="6" t="s">
        <v>3</v>
      </c>
      <c r="D1" s="6" t="s">
        <v>5</v>
      </c>
      <c r="E1" s="6" t="s">
        <v>1</v>
      </c>
      <c r="F1" s="10" t="s">
        <v>6</v>
      </c>
      <c r="G1" t="s">
        <v>7</v>
      </c>
    </row>
    <row r="2" spans="1:7" x14ac:dyDescent="0.2">
      <c r="A2" s="15">
        <v>0.04</v>
      </c>
      <c r="B2">
        <v>1</v>
      </c>
      <c r="C2">
        <v>65</v>
      </c>
      <c r="D2" s="14">
        <f>10^6</f>
        <v>1000000</v>
      </c>
      <c r="E2" s="9">
        <f>(D2/$D$2)^$A$4</f>
        <v>1</v>
      </c>
      <c r="F2" s="5">
        <f>D2*E2*$A$2</f>
        <v>40000</v>
      </c>
      <c r="G2" t="s">
        <v>4</v>
      </c>
    </row>
    <row r="3" spans="1:7" x14ac:dyDescent="0.2">
      <c r="A3" s="11" t="s">
        <v>1</v>
      </c>
      <c r="B3">
        <v>2</v>
      </c>
      <c r="C3">
        <v>66</v>
      </c>
      <c r="D3" s="14">
        <v>1000999</v>
      </c>
      <c r="E3" s="9">
        <f t="shared" ref="E3:E12" si="0">(D3/$D$2)^$A$4</f>
        <v>1.0003328891725025</v>
      </c>
      <c r="F3" s="5">
        <f t="shared" ref="F3:F12" si="1">D3*E3*$A$2</f>
        <v>40053.288869151438</v>
      </c>
    </row>
    <row r="4" spans="1:7" x14ac:dyDescent="0.2">
      <c r="A4" s="11">
        <f>1/3</f>
        <v>0.33333333333333331</v>
      </c>
      <c r="B4">
        <v>3</v>
      </c>
      <c r="C4">
        <v>67</v>
      </c>
      <c r="D4" s="14">
        <v>998000</v>
      </c>
      <c r="E4" s="9">
        <f t="shared" si="0"/>
        <v>0.99933288839440237</v>
      </c>
      <c r="F4" s="5">
        <f t="shared" si="1"/>
        <v>39893.368904704548</v>
      </c>
    </row>
    <row r="5" spans="1:7" x14ac:dyDescent="0.2">
      <c r="B5">
        <v>4</v>
      </c>
      <c r="C5">
        <v>68</v>
      </c>
      <c r="D5" s="14">
        <v>997123</v>
      </c>
      <c r="E5" s="9">
        <f t="shared" si="0"/>
        <v>0.99904007884621782</v>
      </c>
      <c r="F5" s="5">
        <f t="shared" si="1"/>
        <v>39846.633621575093</v>
      </c>
    </row>
    <row r="6" spans="1:7" x14ac:dyDescent="0.2">
      <c r="B6">
        <v>5</v>
      </c>
      <c r="C6">
        <v>69</v>
      </c>
      <c r="D6" s="14">
        <v>1105111</v>
      </c>
      <c r="E6" s="9">
        <f t="shared" si="0"/>
        <v>1.0338764285831292</v>
      </c>
      <c r="F6" s="5">
        <f t="shared" si="1"/>
        <v>45701.928554717219</v>
      </c>
    </row>
    <row r="7" spans="1:7" x14ac:dyDescent="0.2">
      <c r="B7">
        <v>6</v>
      </c>
      <c r="C7">
        <v>70</v>
      </c>
      <c r="D7" s="14">
        <v>800321</v>
      </c>
      <c r="E7" s="9">
        <f t="shared" si="0"/>
        <v>0.92844191262082132</v>
      </c>
      <c r="F7" s="5">
        <f t="shared" si="1"/>
        <v>29722.062398024333</v>
      </c>
    </row>
    <row r="8" spans="1:7" x14ac:dyDescent="0.2">
      <c r="B8">
        <v>7</v>
      </c>
      <c r="C8">
        <v>71</v>
      </c>
      <c r="D8" s="14">
        <v>990765</v>
      </c>
      <c r="E8" s="9">
        <f t="shared" si="0"/>
        <v>0.99691214161134711</v>
      </c>
      <c r="F8" s="5">
        <f t="shared" si="1"/>
        <v>39508.226319342655</v>
      </c>
    </row>
    <row r="9" spans="1:7" x14ac:dyDescent="0.2">
      <c r="B9">
        <v>8</v>
      </c>
      <c r="C9">
        <v>72</v>
      </c>
      <c r="D9" s="14">
        <v>1234567</v>
      </c>
      <c r="E9" s="9">
        <f t="shared" si="0"/>
        <v>1.0727657218553581</v>
      </c>
      <c r="F9" s="5">
        <f t="shared" si="1"/>
        <v>52976.046357352156</v>
      </c>
    </row>
    <row r="10" spans="1:7" x14ac:dyDescent="0.2">
      <c r="B10">
        <v>8</v>
      </c>
      <c r="C10">
        <v>73</v>
      </c>
      <c r="D10" s="14">
        <v>1000000</v>
      </c>
      <c r="E10" s="9">
        <f t="shared" si="0"/>
        <v>1</v>
      </c>
      <c r="F10" s="5">
        <f t="shared" si="1"/>
        <v>40000</v>
      </c>
    </row>
    <row r="11" spans="1:7" x14ac:dyDescent="0.2">
      <c r="B11">
        <v>8</v>
      </c>
      <c r="C11">
        <v>74</v>
      </c>
      <c r="D11" s="14">
        <v>900000</v>
      </c>
      <c r="E11" s="9">
        <f t="shared" si="0"/>
        <v>0.96548938460562972</v>
      </c>
      <c r="F11" s="5">
        <f t="shared" si="1"/>
        <v>34757.61784580267</v>
      </c>
    </row>
    <row r="12" spans="1:7" x14ac:dyDescent="0.2">
      <c r="B12">
        <v>8</v>
      </c>
      <c r="C12">
        <v>75</v>
      </c>
      <c r="D12" s="14">
        <v>1100000</v>
      </c>
      <c r="E12" s="9">
        <f t="shared" si="0"/>
        <v>1.0322801154563672</v>
      </c>
      <c r="F12" s="5">
        <f t="shared" si="1"/>
        <v>45420.325080080154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9"/>
  <sheetViews>
    <sheetView tabSelected="1" topLeftCell="A22" zoomScale="175" zoomScaleNormal="175" zoomScalePageLayoutView="175" workbookViewId="0">
      <selection activeCell="C6" sqref="C6"/>
    </sheetView>
  </sheetViews>
  <sheetFormatPr baseColWidth="10" defaultRowHeight="16" x14ac:dyDescent="0.2"/>
  <cols>
    <col min="1" max="1" width="14.33203125" customWidth="1"/>
    <col min="2" max="2" width="17" customWidth="1"/>
    <col min="4" max="4" width="21" customWidth="1"/>
    <col min="5" max="5" width="15.5" customWidth="1"/>
    <col min="7" max="7" width="16.5" customWidth="1"/>
  </cols>
  <sheetData>
    <row r="1" spans="1:16" ht="32" x14ac:dyDescent="0.2">
      <c r="A1" s="11" t="s">
        <v>0</v>
      </c>
      <c r="B1" s="7" t="s">
        <v>2</v>
      </c>
      <c r="C1" s="6" t="s">
        <v>3</v>
      </c>
      <c r="D1" s="6" t="s">
        <v>9</v>
      </c>
      <c r="E1" s="6" t="s">
        <v>5</v>
      </c>
      <c r="F1" s="6" t="s">
        <v>1</v>
      </c>
      <c r="G1" s="10" t="s">
        <v>6</v>
      </c>
      <c r="O1" s="3"/>
    </row>
    <row r="2" spans="1:16" x14ac:dyDescent="0.2">
      <c r="A2" s="12">
        <v>3.5249000000000003E-2</v>
      </c>
      <c r="B2">
        <v>1</v>
      </c>
      <c r="C2">
        <v>65</v>
      </c>
      <c r="D2" s="1">
        <f>-PV($A$2,$A$6-C2,$G$2,0,1)</f>
        <v>1000000.0000000006</v>
      </c>
      <c r="E2" s="14">
        <v>1000000</v>
      </c>
      <c r="F2" s="8">
        <v>1</v>
      </c>
      <c r="G2" s="5">
        <f>-PMT($A$2,$A$6-C2,E2,0,1)*F2</f>
        <v>39999.860593785306</v>
      </c>
    </row>
    <row r="3" spans="1:16" x14ac:dyDescent="0.2">
      <c r="A3" s="11" t="s">
        <v>1</v>
      </c>
      <c r="B3">
        <v>2</v>
      </c>
      <c r="C3">
        <f>C2+1</f>
        <v>66</v>
      </c>
      <c r="D3" s="1">
        <f t="shared" ref="D3:D57" si="0">-PV($A$2,$A$6-C3,$G$2,0,1)</f>
        <v>993839.18432014505</v>
      </c>
      <c r="E3" s="14">
        <v>1000999</v>
      </c>
      <c r="F3" s="8">
        <f t="shared" ref="F3:F40" si="1">(E3/D3)^$A$4</f>
        <v>1.0023956560572416</v>
      </c>
      <c r="G3" s="5">
        <f>-PMT($A$2,$A$6-C3,E3,0,1)*F3</f>
        <v>40384.543823734319</v>
      </c>
    </row>
    <row r="4" spans="1:16" x14ac:dyDescent="0.2">
      <c r="A4" s="11">
        <f>1/3</f>
        <v>0.33333333333333331</v>
      </c>
      <c r="B4">
        <v>3</v>
      </c>
      <c r="C4">
        <f t="shared" ref="C4:C47" si="2">C3+1</f>
        <v>67</v>
      </c>
      <c r="D4" s="1">
        <f t="shared" si="0"/>
        <v>987461.20604839013</v>
      </c>
      <c r="E4" s="14">
        <v>998000</v>
      </c>
      <c r="F4" s="8">
        <f t="shared" si="1"/>
        <v>1.003544956990625</v>
      </c>
      <c r="G4" s="5">
        <f t="shared" ref="G4:G40" si="3">-PMT($A$2,$A$6-C4,E4,0,1)*F4</f>
        <v>40570.074871882782</v>
      </c>
      <c r="O4" s="2"/>
    </row>
    <row r="5" spans="1:16" x14ac:dyDescent="0.2">
      <c r="A5" s="13" t="s">
        <v>8</v>
      </c>
      <c r="B5">
        <v>4</v>
      </c>
      <c r="C5">
        <f t="shared" si="2"/>
        <v>68</v>
      </c>
      <c r="D5" s="1">
        <f t="shared" si="0"/>
        <v>980858.41042053432</v>
      </c>
      <c r="E5" s="14">
        <v>997123</v>
      </c>
      <c r="F5" s="8">
        <f t="shared" si="1"/>
        <v>1.0054970587518215</v>
      </c>
      <c r="G5" s="5">
        <f t="shared" si="3"/>
        <v>40886.665754433452</v>
      </c>
      <c r="O5" s="1"/>
      <c r="P5" s="2"/>
    </row>
    <row r="6" spans="1:16" x14ac:dyDescent="0.2">
      <c r="A6" s="11">
        <v>120</v>
      </c>
      <c r="B6">
        <v>5</v>
      </c>
      <c r="C6">
        <f t="shared" si="2"/>
        <v>69</v>
      </c>
      <c r="D6" s="1">
        <f t="shared" si="0"/>
        <v>974022.87284959201</v>
      </c>
      <c r="E6" s="14">
        <v>1105111</v>
      </c>
      <c r="F6" s="8">
        <f t="shared" si="1"/>
        <v>1.0429870482991435</v>
      </c>
      <c r="G6" s="5">
        <f t="shared" si="3"/>
        <v>47334.101693665652</v>
      </c>
    </row>
    <row r="7" spans="1:16" x14ac:dyDescent="0.2">
      <c r="B7">
        <v>6</v>
      </c>
      <c r="C7">
        <f t="shared" si="2"/>
        <v>70</v>
      </c>
      <c r="D7" s="1">
        <f t="shared" si="0"/>
        <v>966946.38941481151</v>
      </c>
      <c r="E7" s="14">
        <v>800321</v>
      </c>
      <c r="F7" s="8">
        <f t="shared" si="1"/>
        <v>0.93890273800349233</v>
      </c>
      <c r="G7" s="5">
        <f t="shared" si="3"/>
        <v>31084.286267764281</v>
      </c>
      <c r="O7" s="1"/>
    </row>
    <row r="8" spans="1:16" x14ac:dyDescent="0.2">
      <c r="B8">
        <v>7</v>
      </c>
      <c r="C8">
        <f t="shared" si="2"/>
        <v>71</v>
      </c>
      <c r="D8" s="1">
        <f t="shared" si="0"/>
        <v>959620.46701543871</v>
      </c>
      <c r="E8" s="14">
        <v>990765</v>
      </c>
      <c r="F8" s="8">
        <f t="shared" si="1"/>
        <v>1.010703379878467</v>
      </c>
      <c r="G8" s="5">
        <f t="shared" si="3"/>
        <v>41740.086988818817</v>
      </c>
      <c r="O8" s="4"/>
    </row>
    <row r="9" spans="1:16" x14ac:dyDescent="0.2">
      <c r="B9">
        <v>8</v>
      </c>
      <c r="C9">
        <f t="shared" si="2"/>
        <v>72</v>
      </c>
      <c r="D9" s="1">
        <f t="shared" si="0"/>
        <v>952036.31317741005</v>
      </c>
      <c r="E9" s="14">
        <v>1234567</v>
      </c>
      <c r="F9" s="8">
        <f t="shared" si="1"/>
        <v>1.0904867258463387</v>
      </c>
      <c r="G9" s="5">
        <f t="shared" si="3"/>
        <v>56563.986690110156</v>
      </c>
    </row>
    <row r="10" spans="1:16" x14ac:dyDescent="0.2">
      <c r="B10">
        <v>9</v>
      </c>
      <c r="C10">
        <f t="shared" si="2"/>
        <v>73</v>
      </c>
      <c r="D10" s="1">
        <f t="shared" si="0"/>
        <v>944184.82550074509</v>
      </c>
      <c r="E10" s="14">
        <v>1000000</v>
      </c>
      <c r="F10" s="8">
        <f t="shared" si="1"/>
        <v>1.0193288774155087</v>
      </c>
      <c r="G10" s="5">
        <f t="shared" si="3"/>
        <v>43183.296209210137</v>
      </c>
    </row>
    <row r="11" spans="1:16" x14ac:dyDescent="0.2">
      <c r="B11">
        <v>10</v>
      </c>
      <c r="C11">
        <f t="shared" si="2"/>
        <v>74</v>
      </c>
      <c r="D11" s="1">
        <f t="shared" si="0"/>
        <v>936056.58073496504</v>
      </c>
      <c r="E11" s="14">
        <v>700000</v>
      </c>
      <c r="F11" s="8">
        <f t="shared" si="1"/>
        <v>0.90767835622365245</v>
      </c>
      <c r="G11" s="5">
        <f t="shared" si="3"/>
        <v>27151.035441794098</v>
      </c>
    </row>
    <row r="12" spans="1:16" x14ac:dyDescent="0.2">
      <c r="B12">
        <v>11</v>
      </c>
      <c r="C12">
        <f t="shared" si="2"/>
        <v>75</v>
      </c>
      <c r="D12" s="1">
        <f t="shared" si="0"/>
        <v>927641.82346943615</v>
      </c>
      <c r="E12" s="14">
        <v>500000</v>
      </c>
      <c r="F12" s="8">
        <f t="shared" si="1"/>
        <v>0.81382287799539721</v>
      </c>
      <c r="G12" s="5">
        <f t="shared" si="3"/>
        <v>17545.997196471606</v>
      </c>
    </row>
    <row r="13" spans="1:16" x14ac:dyDescent="0.2">
      <c r="B13">
        <v>12</v>
      </c>
      <c r="C13">
        <f t="shared" si="2"/>
        <v>76</v>
      </c>
      <c r="D13" s="1">
        <f t="shared" si="0"/>
        <v>918930.45442505472</v>
      </c>
      <c r="E13" s="14">
        <v>600000</v>
      </c>
      <c r="F13" s="8">
        <f t="shared" si="1"/>
        <v>0.86754005411659563</v>
      </c>
      <c r="G13" s="5">
        <f t="shared" si="3"/>
        <v>22657.741545349319</v>
      </c>
    </row>
    <row r="14" spans="1:16" x14ac:dyDescent="0.2">
      <c r="B14">
        <v>13</v>
      </c>
      <c r="C14">
        <f t="shared" si="2"/>
        <v>77</v>
      </c>
      <c r="D14" s="1">
        <f t="shared" si="0"/>
        <v>909912.01833322784</v>
      </c>
      <c r="E14" s="14">
        <v>700000</v>
      </c>
      <c r="F14" s="8">
        <f t="shared" si="1"/>
        <v>0.91628985795593043</v>
      </c>
      <c r="G14" s="5">
        <f t="shared" si="3"/>
        <v>28196.16192586641</v>
      </c>
    </row>
    <row r="15" spans="1:16" x14ac:dyDescent="0.2">
      <c r="B15">
        <v>14</v>
      </c>
      <c r="C15">
        <f t="shared" si="2"/>
        <v>78</v>
      </c>
      <c r="D15" s="1">
        <f t="shared" si="0"/>
        <v>900575.69138760015</v>
      </c>
      <c r="E15" s="14">
        <v>800000</v>
      </c>
      <c r="F15" s="8">
        <f t="shared" si="1"/>
        <v>0.96129479088026881</v>
      </c>
      <c r="G15" s="5">
        <f t="shared" si="3"/>
        <v>34157.402197251642</v>
      </c>
    </row>
    <row r="16" spans="1:16" x14ac:dyDescent="0.2">
      <c r="B16">
        <v>15</v>
      </c>
      <c r="C16">
        <f t="shared" si="2"/>
        <v>79</v>
      </c>
      <c r="D16" s="1">
        <f t="shared" si="0"/>
        <v>890910.268253466</v>
      </c>
      <c r="E16" s="14">
        <v>900000</v>
      </c>
      <c r="F16" s="8">
        <f t="shared" si="1"/>
        <v>1.003389414437307</v>
      </c>
      <c r="G16" s="5">
        <f t="shared" si="3"/>
        <v>40544.928390721179</v>
      </c>
    </row>
    <row r="17" spans="2:7" x14ac:dyDescent="0.2">
      <c r="B17">
        <v>16</v>
      </c>
      <c r="C17">
        <f t="shared" si="2"/>
        <v>80</v>
      </c>
      <c r="D17" s="1">
        <f t="shared" si="0"/>
        <v>880904.14861927682</v>
      </c>
      <c r="E17" s="14">
        <v>1000000</v>
      </c>
      <c r="F17" s="8">
        <f t="shared" si="1"/>
        <v>1.0431748664097831</v>
      </c>
      <c r="G17" s="5">
        <f t="shared" si="3"/>
        <v>47368.206060482706</v>
      </c>
    </row>
    <row r="18" spans="2:7" x14ac:dyDescent="0.2">
      <c r="B18">
        <v>17</v>
      </c>
      <c r="C18">
        <f t="shared" si="2"/>
        <v>81</v>
      </c>
      <c r="D18" s="1">
        <f t="shared" si="0"/>
        <v>870545.32327410195</v>
      </c>
      <c r="E18" s="14">
        <v>1100000</v>
      </c>
      <c r="F18" s="8">
        <f t="shared" si="1"/>
        <v>1.0811030671532829</v>
      </c>
      <c r="G18" s="5">
        <f t="shared" si="3"/>
        <v>54642.036318230952</v>
      </c>
    </row>
    <row r="19" spans="2:7" x14ac:dyDescent="0.2">
      <c r="B19">
        <v>18</v>
      </c>
      <c r="C19">
        <f t="shared" si="2"/>
        <v>82</v>
      </c>
      <c r="D19" s="1">
        <f t="shared" si="0"/>
        <v>859821.35969433491</v>
      </c>
      <c r="E19" s="14">
        <v>1200000</v>
      </c>
      <c r="F19" s="8">
        <f t="shared" si="1"/>
        <v>1.1175260927653654</v>
      </c>
      <c r="G19" s="5">
        <f t="shared" si="3"/>
        <v>62386.290942700005</v>
      </c>
    </row>
    <row r="20" spans="2:7" x14ac:dyDescent="0.2">
      <c r="B20">
        <v>19</v>
      </c>
      <c r="C20">
        <f t="shared" si="2"/>
        <v>83</v>
      </c>
      <c r="D20" s="1">
        <f t="shared" si="0"/>
        <v>848719.38712234504</v>
      </c>
      <c r="E20" s="14">
        <v>1100000</v>
      </c>
      <c r="F20" s="8">
        <f t="shared" si="1"/>
        <v>1.0902920719360238</v>
      </c>
      <c r="G20" s="5">
        <f t="shared" si="3"/>
        <v>56523.610394951414</v>
      </c>
    </row>
    <row r="21" spans="2:7" x14ac:dyDescent="0.2">
      <c r="B21">
        <v>20</v>
      </c>
      <c r="C21">
        <f t="shared" si="2"/>
        <v>84</v>
      </c>
      <c r="D21" s="1">
        <f t="shared" si="0"/>
        <v>837226.08111916482</v>
      </c>
      <c r="E21" s="14">
        <v>1000000</v>
      </c>
      <c r="F21" s="8">
        <f t="shared" si="1"/>
        <v>1.0610090387703417</v>
      </c>
      <c r="G21" s="5">
        <f t="shared" si="3"/>
        <v>50691.461478156241</v>
      </c>
    </row>
    <row r="22" spans="2:7" x14ac:dyDescent="0.2">
      <c r="B22">
        <v>21</v>
      </c>
      <c r="C22">
        <f t="shared" si="2"/>
        <v>85</v>
      </c>
      <c r="D22" s="1">
        <f t="shared" si="0"/>
        <v>825327.64757267863</v>
      </c>
      <c r="E22" s="14">
        <v>900000</v>
      </c>
      <c r="F22" s="8">
        <f t="shared" si="1"/>
        <v>1.0292922557845983</v>
      </c>
      <c r="G22" s="5">
        <f t="shared" si="3"/>
        <v>44896.584012980224</v>
      </c>
    </row>
    <row r="23" spans="2:7" x14ac:dyDescent="0.2">
      <c r="B23">
        <v>22</v>
      </c>
      <c r="C23">
        <f t="shared" si="2"/>
        <v>86</v>
      </c>
      <c r="D23" s="1">
        <f t="shared" si="0"/>
        <v>813009.80614211224</v>
      </c>
      <c r="E23" s="14">
        <v>800000</v>
      </c>
      <c r="F23" s="8">
        <f t="shared" si="1"/>
        <v>0.99463728315443334</v>
      </c>
      <c r="G23" s="5">
        <f t="shared" si="3"/>
        <v>39148.706317674449</v>
      </c>
    </row>
    <row r="24" spans="2:7" x14ac:dyDescent="0.2">
      <c r="B24">
        <v>23</v>
      </c>
      <c r="C24">
        <f t="shared" si="2"/>
        <v>87</v>
      </c>
      <c r="D24" s="1">
        <f t="shared" si="0"/>
        <v>800257.77311895986</v>
      </c>
      <c r="E24" s="14">
        <v>700000</v>
      </c>
      <c r="F24" s="8">
        <f t="shared" si="1"/>
        <v>0.95636288381533496</v>
      </c>
      <c r="G24" s="5">
        <f t="shared" si="3"/>
        <v>33461.802334531203</v>
      </c>
    </row>
    <row r="25" spans="2:7" x14ac:dyDescent="0.2">
      <c r="B25">
        <v>24</v>
      </c>
      <c r="C25">
        <f t="shared" si="2"/>
        <v>88</v>
      </c>
      <c r="D25" s="1">
        <f t="shared" si="0"/>
        <v>787056.24368377461</v>
      </c>
      <c r="E25" s="14">
        <v>600000</v>
      </c>
      <c r="F25" s="8">
        <f t="shared" si="1"/>
        <v>0.91351390141946298</v>
      </c>
      <c r="G25" s="5">
        <f t="shared" si="3"/>
        <v>27856.023505693556</v>
      </c>
    </row>
    <row r="26" spans="2:7" x14ac:dyDescent="0.2">
      <c r="B26">
        <v>25</v>
      </c>
      <c r="C26">
        <f t="shared" si="2"/>
        <v>89</v>
      </c>
      <c r="D26" s="1">
        <f t="shared" si="0"/>
        <v>773389.3735375281</v>
      </c>
      <c r="E26" s="14">
        <v>700000</v>
      </c>
      <c r="F26" s="8">
        <f t="shared" si="1"/>
        <v>0.96731208399859991</v>
      </c>
      <c r="G26" s="5">
        <f t="shared" si="3"/>
        <v>35020.708693672423</v>
      </c>
    </row>
    <row r="27" spans="2:7" x14ac:dyDescent="0.2">
      <c r="B27">
        <v>26</v>
      </c>
      <c r="C27">
        <f t="shared" si="2"/>
        <v>90</v>
      </c>
      <c r="D27" s="1">
        <f t="shared" si="0"/>
        <v>759240.75988549681</v>
      </c>
      <c r="E27" s="14">
        <v>800000</v>
      </c>
      <c r="F27" s="8">
        <f t="shared" si="1"/>
        <v>1.0175837365280129</v>
      </c>
      <c r="G27" s="5">
        <f t="shared" si="3"/>
        <v>42888.327133292776</v>
      </c>
    </row>
    <row r="28" spans="2:7" x14ac:dyDescent="0.2">
      <c r="B28">
        <v>27</v>
      </c>
      <c r="C28">
        <f t="shared" si="2"/>
        <v>91</v>
      </c>
      <c r="D28" s="1">
        <f t="shared" si="0"/>
        <v>744593.42175084492</v>
      </c>
      <c r="E28" s="14">
        <v>900000</v>
      </c>
      <c r="F28" s="8">
        <f t="shared" si="1"/>
        <v>1.065224397499422</v>
      </c>
      <c r="G28" s="5">
        <f t="shared" si="3"/>
        <v>51501.857981496149</v>
      </c>
    </row>
    <row r="29" spans="2:7" x14ac:dyDescent="0.2">
      <c r="B29">
        <v>28</v>
      </c>
      <c r="C29">
        <f t="shared" si="2"/>
        <v>92</v>
      </c>
      <c r="D29" s="1">
        <f t="shared" si="0"/>
        <v>729429.77959428495</v>
      </c>
      <c r="E29" s="14">
        <v>1000000</v>
      </c>
      <c r="F29" s="8">
        <f t="shared" si="1"/>
        <v>1.1108928462353702</v>
      </c>
      <c r="G29" s="5">
        <f t="shared" si="3"/>
        <v>60918.213414269536</v>
      </c>
    </row>
    <row r="30" spans="2:7" x14ac:dyDescent="0.2">
      <c r="B30">
        <v>29</v>
      </c>
      <c r="C30">
        <f t="shared" si="2"/>
        <v>93</v>
      </c>
      <c r="D30" s="1">
        <f t="shared" si="0"/>
        <v>713731.63421534828</v>
      </c>
      <c r="E30" s="14">
        <v>1100000</v>
      </c>
      <c r="F30" s="8">
        <f t="shared" si="1"/>
        <v>1.1550991023362795</v>
      </c>
      <c r="G30" s="5">
        <f t="shared" si="3"/>
        <v>71209.094476914863</v>
      </c>
    </row>
    <row r="31" spans="2:7" x14ac:dyDescent="0.2">
      <c r="B31">
        <v>30</v>
      </c>
      <c r="C31">
        <f t="shared" si="2"/>
        <v>94</v>
      </c>
      <c r="D31" s="1">
        <f t="shared" si="0"/>
        <v>697480.14490994927</v>
      </c>
      <c r="E31" s="14">
        <v>1200000</v>
      </c>
      <c r="F31" s="8">
        <f t="shared" si="1"/>
        <v>1.1982565150594739</v>
      </c>
      <c r="G31" s="5">
        <f t="shared" si="3"/>
        <v>82462.723404111617</v>
      </c>
    </row>
    <row r="32" spans="2:7" x14ac:dyDescent="0.2">
      <c r="B32">
        <v>31</v>
      </c>
      <c r="C32">
        <f t="shared" si="2"/>
        <v>95</v>
      </c>
      <c r="D32" s="1">
        <f t="shared" si="0"/>
        <v>680655.80685802444</v>
      </c>
      <c r="E32" s="14">
        <v>1100000</v>
      </c>
      <c r="F32" s="8">
        <f t="shared" si="1"/>
        <v>1.1735142755560688</v>
      </c>
      <c r="G32" s="5">
        <f t="shared" si="3"/>
        <v>75859.851116404243</v>
      </c>
    </row>
    <row r="33" spans="2:7" x14ac:dyDescent="0.2">
      <c r="B33">
        <v>32</v>
      </c>
      <c r="C33">
        <f t="shared" si="2"/>
        <v>96</v>
      </c>
      <c r="D33" s="1">
        <f t="shared" si="0"/>
        <v>663238.42771410733</v>
      </c>
      <c r="E33" s="14">
        <v>1000000</v>
      </c>
      <c r="F33" s="8">
        <f t="shared" si="1"/>
        <v>1.1466831733632623</v>
      </c>
      <c r="G33" s="5">
        <f t="shared" si="3"/>
        <v>69156.377500402028</v>
      </c>
    </row>
    <row r="34" spans="2:7" x14ac:dyDescent="0.2">
      <c r="B34">
        <v>33</v>
      </c>
      <c r="C34">
        <f t="shared" si="2"/>
        <v>97</v>
      </c>
      <c r="D34" s="1">
        <f t="shared" si="0"/>
        <v>645207.10337274626</v>
      </c>
      <c r="E34" s="14">
        <v>900000</v>
      </c>
      <c r="F34" s="8">
        <f t="shared" si="1"/>
        <v>1.1173291342951059</v>
      </c>
      <c r="G34" s="5">
        <f t="shared" si="3"/>
        <v>62342.321462358959</v>
      </c>
    </row>
    <row r="35" spans="2:7" x14ac:dyDescent="0.2">
      <c r="B35">
        <v>34</v>
      </c>
      <c r="C35">
        <f t="shared" si="2"/>
        <v>98</v>
      </c>
      <c r="D35" s="1">
        <f t="shared" si="0"/>
        <v>626540.19287967635</v>
      </c>
      <c r="E35" s="14">
        <v>800000</v>
      </c>
      <c r="F35" s="8">
        <f t="shared" si="1"/>
        <v>1.0848766207344698</v>
      </c>
      <c r="G35" s="5">
        <f t="shared" si="3"/>
        <v>55408.944657019958</v>
      </c>
    </row>
    <row r="36" spans="2:7" x14ac:dyDescent="0.2">
      <c r="B36">
        <v>35</v>
      </c>
      <c r="C36">
        <f t="shared" si="2"/>
        <v>99</v>
      </c>
      <c r="D36" s="1">
        <f t="shared" si="0"/>
        <v>607215.29245863645</v>
      </c>
      <c r="E36" s="14">
        <v>700000</v>
      </c>
      <c r="F36" s="8">
        <f t="shared" si="1"/>
        <v>1.0485402666650561</v>
      </c>
      <c r="G36" s="5">
        <f t="shared" si="3"/>
        <v>48350.272975875159</v>
      </c>
    </row>
    <row r="37" spans="2:7" x14ac:dyDescent="0.2">
      <c r="B37">
        <v>36</v>
      </c>
      <c r="C37">
        <f t="shared" si="2"/>
        <v>100</v>
      </c>
      <c r="D37" s="1">
        <f t="shared" si="0"/>
        <v>587209.20862265525</v>
      </c>
      <c r="E37" s="14">
        <v>600000</v>
      </c>
      <c r="F37" s="8">
        <f t="shared" si="1"/>
        <v>1.0072086903388808</v>
      </c>
      <c r="G37" s="5">
        <f t="shared" si="3"/>
        <v>41165.778680722819</v>
      </c>
    </row>
    <row r="38" spans="2:7" x14ac:dyDescent="0.2">
      <c r="B38">
        <v>37</v>
      </c>
      <c r="C38">
        <f t="shared" si="2"/>
        <v>101</v>
      </c>
      <c r="D38" s="1">
        <f t="shared" si="0"/>
        <v>566497.93033753952</v>
      </c>
      <c r="E38" s="14">
        <v>500000</v>
      </c>
      <c r="F38" s="8">
        <f t="shared" si="1"/>
        <v>0.95923251653184083</v>
      </c>
      <c r="G38" s="5">
        <f t="shared" si="3"/>
        <v>33865.231348186775</v>
      </c>
    </row>
    <row r="39" spans="2:7" x14ac:dyDescent="0.2">
      <c r="B39">
        <v>38</v>
      </c>
      <c r="C39">
        <f t="shared" si="2"/>
        <v>102</v>
      </c>
      <c r="D39" s="1">
        <f t="shared" si="0"/>
        <v>545056.60020415171</v>
      </c>
      <c r="E39" s="14">
        <v>400000</v>
      </c>
      <c r="F39" s="8">
        <f t="shared" si="1"/>
        <v>0.90199915242409834</v>
      </c>
      <c r="G39" s="5">
        <f t="shared" si="3"/>
        <v>26477.866951184693</v>
      </c>
    </row>
    <row r="40" spans="2:7" x14ac:dyDescent="0.2">
      <c r="B40">
        <v>39</v>
      </c>
      <c r="C40">
        <f t="shared" si="2"/>
        <v>103</v>
      </c>
      <c r="D40" s="1">
        <f t="shared" si="0"/>
        <v>522859.48462489224</v>
      </c>
      <c r="E40" s="14">
        <v>300000</v>
      </c>
      <c r="F40" s="8">
        <f t="shared" si="1"/>
        <v>0.8309573904360128</v>
      </c>
      <c r="G40" s="5">
        <f t="shared" si="3"/>
        <v>19071.001342164687</v>
      </c>
    </row>
    <row r="41" spans="2:7" x14ac:dyDescent="0.2">
      <c r="B41">
        <v>40</v>
      </c>
      <c r="C41">
        <f t="shared" si="2"/>
        <v>104</v>
      </c>
      <c r="D41" s="1">
        <f t="shared" si="0"/>
        <v>499879.94291857933</v>
      </c>
      <c r="E41" s="11"/>
      <c r="F41" s="8"/>
    </row>
    <row r="42" spans="2:7" x14ac:dyDescent="0.2">
      <c r="B42">
        <v>41</v>
      </c>
      <c r="C42">
        <f t="shared" si="2"/>
        <v>105</v>
      </c>
      <c r="D42" s="1">
        <f t="shared" si="0"/>
        <v>476090.39534666069</v>
      </c>
      <c r="E42" s="11"/>
      <c r="F42" s="8"/>
    </row>
    <row r="43" spans="2:7" x14ac:dyDescent="0.2">
      <c r="B43">
        <v>42</v>
      </c>
      <c r="C43">
        <f t="shared" si="2"/>
        <v>106</v>
      </c>
      <c r="D43" s="1">
        <f t="shared" si="0"/>
        <v>451462.29001237935</v>
      </c>
      <c r="E43" s="11"/>
      <c r="F43" s="8"/>
    </row>
    <row r="44" spans="2:7" x14ac:dyDescent="0.2">
      <c r="B44">
        <v>43</v>
      </c>
      <c r="C44">
        <f t="shared" si="2"/>
        <v>107</v>
      </c>
      <c r="D44" s="1">
        <f t="shared" si="0"/>
        <v>425966.06859316997</v>
      </c>
      <c r="E44" s="11"/>
      <c r="F44" s="8"/>
    </row>
    <row r="45" spans="2:7" x14ac:dyDescent="0.2">
      <c r="B45">
        <v>44</v>
      </c>
      <c r="C45">
        <f t="shared" si="2"/>
        <v>108</v>
      </c>
      <c r="D45" s="1">
        <f t="shared" si="0"/>
        <v>399571.13086515502</v>
      </c>
      <c r="E45" s="11"/>
      <c r="F45" s="8"/>
    </row>
    <row r="46" spans="2:7" x14ac:dyDescent="0.2">
      <c r="B46">
        <v>45</v>
      </c>
      <c r="C46">
        <f t="shared" si="2"/>
        <v>109</v>
      </c>
      <c r="D46" s="1">
        <f t="shared" si="0"/>
        <v>372245.7979771652</v>
      </c>
      <c r="E46" s="11"/>
      <c r="F46" s="8"/>
    </row>
    <row r="47" spans="2:7" x14ac:dyDescent="0.2">
      <c r="B47">
        <v>46</v>
      </c>
      <c r="C47">
        <f t="shared" si="2"/>
        <v>110</v>
      </c>
      <c r="D47" s="1">
        <f t="shared" si="0"/>
        <v>343957.27443020645</v>
      </c>
      <c r="E47" s="11"/>
      <c r="F47" s="8"/>
    </row>
    <row r="48" spans="2:7" x14ac:dyDescent="0.2">
      <c r="B48">
        <v>47</v>
      </c>
      <c r="C48">
        <f t="shared" ref="C48:C57" si="4">C47+1</f>
        <v>111</v>
      </c>
      <c r="D48" s="1">
        <f t="shared" si="0"/>
        <v>314671.6087167412</v>
      </c>
      <c r="E48" s="11"/>
      <c r="F48" s="8"/>
    </row>
    <row r="49" spans="2:6" x14ac:dyDescent="0.2">
      <c r="B49">
        <v>48</v>
      </c>
      <c r="C49">
        <f t="shared" si="4"/>
        <v>112</v>
      </c>
      <c r="D49" s="1">
        <f t="shared" si="0"/>
        <v>284353.65257254191</v>
      </c>
      <c r="E49" s="11"/>
      <c r="F49" s="8"/>
    </row>
    <row r="50" spans="2:6" x14ac:dyDescent="0.2">
      <c r="B50">
        <v>49</v>
      </c>
      <c r="C50">
        <f t="shared" si="4"/>
        <v>113</v>
      </c>
      <c r="D50" s="1">
        <f t="shared" si="0"/>
        <v>252967.01879221573</v>
      </c>
      <c r="E50" s="11"/>
      <c r="F50" s="8"/>
    </row>
    <row r="51" spans="2:6" x14ac:dyDescent="0.2">
      <c r="B51">
        <v>50</v>
      </c>
      <c r="C51">
        <f t="shared" si="4"/>
        <v>114</v>
      </c>
      <c r="D51" s="1">
        <f t="shared" si="0"/>
        <v>220474.03755776683</v>
      </c>
      <c r="E51" s="11"/>
      <c r="F51" s="8"/>
    </row>
    <row r="52" spans="2:6" x14ac:dyDescent="0.2">
      <c r="B52">
        <v>51</v>
      </c>
      <c r="C52">
        <f t="shared" si="4"/>
        <v>115</v>
      </c>
      <c r="D52" s="1">
        <f t="shared" si="0"/>
        <v>186835.71122778481</v>
      </c>
      <c r="E52" s="11"/>
      <c r="F52" s="8"/>
    </row>
    <row r="53" spans="2:6" x14ac:dyDescent="0.2">
      <c r="B53">
        <v>52</v>
      </c>
      <c r="C53">
        <f t="shared" si="4"/>
        <v>116</v>
      </c>
      <c r="D53" s="1">
        <f t="shared" si="0"/>
        <v>152011.66753299732</v>
      </c>
      <c r="E53" s="11"/>
      <c r="F53" s="8"/>
    </row>
    <row r="54" spans="2:6" x14ac:dyDescent="0.2">
      <c r="B54">
        <v>53</v>
      </c>
      <c r="C54">
        <f t="shared" si="4"/>
        <v>117</v>
      </c>
      <c r="D54" s="1">
        <f t="shared" si="0"/>
        <v>115960.1111220123</v>
      </c>
      <c r="E54" s="11"/>
      <c r="F54" s="8"/>
    </row>
    <row r="55" spans="2:6" x14ac:dyDescent="0.2">
      <c r="B55">
        <v>54</v>
      </c>
      <c r="C55">
        <f t="shared" si="4"/>
        <v>118</v>
      </c>
      <c r="D55" s="1">
        <f t="shared" si="0"/>
        <v>78637.773399096273</v>
      </c>
      <c r="E55" s="11"/>
      <c r="F55" s="8"/>
    </row>
    <row r="56" spans="2:6" x14ac:dyDescent="0.2">
      <c r="B56">
        <v>55</v>
      </c>
      <c r="C56">
        <f t="shared" si="4"/>
        <v>119</v>
      </c>
      <c r="D56" s="1">
        <f t="shared" si="0"/>
        <v>39999.860593785401</v>
      </c>
      <c r="E56" s="11"/>
      <c r="F56" s="8"/>
    </row>
    <row r="57" spans="2:6" x14ac:dyDescent="0.2">
      <c r="B57">
        <v>56</v>
      </c>
      <c r="C57">
        <f t="shared" si="4"/>
        <v>120</v>
      </c>
      <c r="D57" s="1">
        <f t="shared" si="0"/>
        <v>0</v>
      </c>
      <c r="E57" s="11"/>
      <c r="F57" s="8"/>
    </row>
    <row r="58" spans="2:6" x14ac:dyDescent="0.2">
      <c r="D58" s="1"/>
      <c r="F58" s="8"/>
    </row>
    <row r="59" spans="2:6" x14ac:dyDescent="0.2">
      <c r="F59" s="8"/>
    </row>
    <row r="60" spans="2:6" x14ac:dyDescent="0.2">
      <c r="F60" s="8"/>
    </row>
    <row r="61" spans="2:6" x14ac:dyDescent="0.2">
      <c r="F61" s="8"/>
    </row>
    <row r="62" spans="2:6" x14ac:dyDescent="0.2">
      <c r="F62" s="8"/>
    </row>
    <row r="63" spans="2:6" x14ac:dyDescent="0.2">
      <c r="F63" s="8"/>
    </row>
    <row r="64" spans="2:6" x14ac:dyDescent="0.2">
      <c r="F64" s="8"/>
    </row>
    <row r="65" spans="6:6" x14ac:dyDescent="0.2">
      <c r="F65" s="8"/>
    </row>
    <row r="66" spans="6:6" x14ac:dyDescent="0.2">
      <c r="F66" s="8"/>
    </row>
    <row r="67" spans="6:6" x14ac:dyDescent="0.2">
      <c r="F67" s="8"/>
    </row>
    <row r="68" spans="6:6" x14ac:dyDescent="0.2">
      <c r="F68" s="8"/>
    </row>
    <row r="69" spans="6:6" x14ac:dyDescent="0.2">
      <c r="F69" s="8"/>
    </row>
    <row r="70" spans="6:6" x14ac:dyDescent="0.2">
      <c r="F70" s="8"/>
    </row>
    <row r="71" spans="6:6" x14ac:dyDescent="0.2">
      <c r="F71" s="8"/>
    </row>
    <row r="72" spans="6:6" x14ac:dyDescent="0.2">
      <c r="F72" s="8"/>
    </row>
    <row r="73" spans="6:6" x14ac:dyDescent="0.2">
      <c r="F73" s="8"/>
    </row>
    <row r="74" spans="6:6" x14ac:dyDescent="0.2">
      <c r="F74" s="8"/>
    </row>
    <row r="75" spans="6:6" x14ac:dyDescent="0.2">
      <c r="F75" s="8"/>
    </row>
    <row r="76" spans="6:6" x14ac:dyDescent="0.2">
      <c r="F76" s="8"/>
    </row>
    <row r="77" spans="6:6" x14ac:dyDescent="0.2">
      <c r="F77" s="8"/>
    </row>
    <row r="78" spans="6:6" x14ac:dyDescent="0.2">
      <c r="F78" s="8"/>
    </row>
    <row r="79" spans="6:6" x14ac:dyDescent="0.2">
      <c r="F79" s="8"/>
    </row>
    <row r="80" spans="6:6" x14ac:dyDescent="0.2">
      <c r="F80" s="8"/>
    </row>
    <row r="81" spans="6:6" x14ac:dyDescent="0.2">
      <c r="F81" s="8"/>
    </row>
    <row r="82" spans="6:6" x14ac:dyDescent="0.2">
      <c r="F82" s="8"/>
    </row>
    <row r="83" spans="6:6" x14ac:dyDescent="0.2">
      <c r="F83" s="8"/>
    </row>
    <row r="84" spans="6:6" x14ac:dyDescent="0.2">
      <c r="F84" s="8"/>
    </row>
    <row r="85" spans="6:6" x14ac:dyDescent="0.2">
      <c r="F85" s="8"/>
    </row>
    <row r="86" spans="6:6" x14ac:dyDescent="0.2">
      <c r="F86" s="8"/>
    </row>
    <row r="87" spans="6:6" x14ac:dyDescent="0.2">
      <c r="F87" s="8"/>
    </row>
    <row r="88" spans="6:6" x14ac:dyDescent="0.2">
      <c r="F88" s="8"/>
    </row>
    <row r="89" spans="6:6" x14ac:dyDescent="0.2">
      <c r="F89" s="8"/>
    </row>
    <row r="90" spans="6:6" x14ac:dyDescent="0.2">
      <c r="F90" s="8"/>
    </row>
    <row r="91" spans="6:6" x14ac:dyDescent="0.2">
      <c r="F91" s="8"/>
    </row>
    <row r="92" spans="6:6" x14ac:dyDescent="0.2">
      <c r="F92" s="8"/>
    </row>
    <row r="93" spans="6:6" x14ac:dyDescent="0.2">
      <c r="F93" s="8"/>
    </row>
    <row r="94" spans="6:6" x14ac:dyDescent="0.2">
      <c r="F94" s="8"/>
    </row>
    <row r="95" spans="6:6" x14ac:dyDescent="0.2">
      <c r="F95" s="8"/>
    </row>
    <row r="96" spans="6:6" x14ac:dyDescent="0.2">
      <c r="F96" s="8"/>
    </row>
    <row r="97" spans="6:6" x14ac:dyDescent="0.2">
      <c r="F97" s="8"/>
    </row>
    <row r="98" spans="6:6" x14ac:dyDescent="0.2">
      <c r="F98" s="8"/>
    </row>
    <row r="99" spans="6:6" x14ac:dyDescent="0.2">
      <c r="F99" s="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Constant Base Rate</vt:lpstr>
      <vt:lpstr>Mortgage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Example Calculations for Tilt</dc:title>
  <dc:subject>Example Calculations for Tilt</dc:subject>
  <dc:creator>John Walton</dc:creator>
  <cp:keywords/>
  <dc:description/>
  <cp:lastModifiedBy>John Walton</cp:lastModifiedBy>
  <dcterms:created xsi:type="dcterms:W3CDTF">2016-06-11T13:00:58Z</dcterms:created>
  <dcterms:modified xsi:type="dcterms:W3CDTF">2016-06-22T10:54:15Z</dcterms:modified>
  <cp:category/>
</cp:coreProperties>
</file>